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20" activeTab="0"/>
  </bookViews>
  <sheets>
    <sheet name="Cost Projections" sheetId="1" r:id="rId1"/>
    <sheet name="Revenue Projections" sheetId="2" r:id="rId2"/>
    <sheet name="Budget Projections" sheetId="3" r:id="rId3"/>
  </sheets>
  <definedNames/>
  <calcPr fullCalcOnLoad="1"/>
</workbook>
</file>

<file path=xl/comments3.xml><?xml version="1.0" encoding="utf-8"?>
<comments xmlns="http://schemas.openxmlformats.org/spreadsheetml/2006/main">
  <authors>
    <author>Svetlin Mihnev</author>
  </authors>
  <commentList>
    <comment ref="A47" authorId="0">
      <text>
        <r>
          <rPr>
            <b/>
            <sz val="8"/>
            <rFont val="Tahoma"/>
            <family val="2"/>
          </rPr>
          <t>if positive, then Assets &gt; (Liabilities+Equity)
if negative, then Assets &lt; (Liabilities+Equity)</t>
        </r>
      </text>
    </comment>
    <comment ref="Q29" authorId="0">
      <text>
        <r>
          <rPr>
            <b/>
            <sz val="8"/>
            <rFont val="Tahoma"/>
            <family val="2"/>
          </rPr>
          <t>Fine-Tuning row:
Negative figures show that financing is needed</t>
        </r>
      </text>
    </comment>
  </commentList>
</comments>
</file>

<file path=xl/sharedStrings.xml><?xml version="1.0" encoding="utf-8"?>
<sst xmlns="http://schemas.openxmlformats.org/spreadsheetml/2006/main" count="183" uniqueCount="126">
  <si>
    <t>EBITD</t>
  </si>
  <si>
    <t xml:space="preserve">Depreciation </t>
  </si>
  <si>
    <t>EBIT</t>
  </si>
  <si>
    <t>Taxes</t>
  </si>
  <si>
    <t>Profit Before Tax</t>
  </si>
  <si>
    <t>Net Profit</t>
  </si>
  <si>
    <t>Financial income</t>
  </si>
  <si>
    <t>Interest expenses</t>
  </si>
  <si>
    <t>ASSETS</t>
  </si>
  <si>
    <t>Cash</t>
  </si>
  <si>
    <t>Total Assets</t>
  </si>
  <si>
    <t>LIABILITIES&amp;EQUITY</t>
  </si>
  <si>
    <t>Total Liabilities</t>
  </si>
  <si>
    <t>Liabilites in % ot Total Assets</t>
  </si>
  <si>
    <t>Share Capital</t>
  </si>
  <si>
    <t>Reserves</t>
  </si>
  <si>
    <t>Total Equity</t>
  </si>
  <si>
    <t>Total Liabilities and Equity</t>
  </si>
  <si>
    <t>Receivables</t>
  </si>
  <si>
    <t>Operating expenses</t>
  </si>
  <si>
    <t>Long-Term Debt</t>
  </si>
  <si>
    <t>Short-Term Debt</t>
  </si>
  <si>
    <t>Payables</t>
  </si>
  <si>
    <t>Net Earnings</t>
  </si>
  <si>
    <t>Plus Depreciation</t>
  </si>
  <si>
    <t>Plus Increases in Payables</t>
  </si>
  <si>
    <t>Less Increases in Receivables</t>
  </si>
  <si>
    <t>CEO</t>
  </si>
  <si>
    <t>Coordinator</t>
  </si>
  <si>
    <t>Accounting</t>
  </si>
  <si>
    <t>Project manager</t>
  </si>
  <si>
    <t>Sales force cost reimbursement</t>
  </si>
  <si>
    <t>Rent</t>
  </si>
  <si>
    <t>Cleaning</t>
  </si>
  <si>
    <t>Other cost associated to rent</t>
  </si>
  <si>
    <t>Office supplies</t>
  </si>
  <si>
    <t>Travel</t>
  </si>
  <si>
    <t>Mail</t>
  </si>
  <si>
    <t>Insurance</t>
  </si>
  <si>
    <t>Furniture</t>
  </si>
  <si>
    <t>Office machinery</t>
  </si>
  <si>
    <t>Printing</t>
  </si>
  <si>
    <t>Sales seminars</t>
  </si>
  <si>
    <t>Consultants</t>
  </si>
  <si>
    <t>Board fee</t>
  </si>
  <si>
    <t>CIO</t>
  </si>
  <si>
    <t>Specialist …</t>
  </si>
  <si>
    <t>Bonuses</t>
  </si>
  <si>
    <t>Total Personnel</t>
  </si>
  <si>
    <t>Heating and power</t>
  </si>
  <si>
    <t>Maintenance</t>
  </si>
  <si>
    <t>Telephone</t>
  </si>
  <si>
    <t>Exhibitions</t>
  </si>
  <si>
    <t>Expert …</t>
  </si>
  <si>
    <t>Total Rent &amp; related</t>
  </si>
  <si>
    <t>Internet</t>
  </si>
  <si>
    <t>Subscriptions for printed- and e-media</t>
  </si>
  <si>
    <t>Conference participation</t>
  </si>
  <si>
    <t>Software Licenses</t>
  </si>
  <si>
    <t>Other marketing costs</t>
  </si>
  <si>
    <t>Total marketing costs</t>
  </si>
  <si>
    <t>Total administrative costs</t>
  </si>
  <si>
    <t>Other</t>
  </si>
  <si>
    <t>Total External Advisory</t>
  </si>
  <si>
    <t>Legal</t>
  </si>
  <si>
    <t>Holiday allowances</t>
  </si>
  <si>
    <t>Overhead total costs</t>
  </si>
  <si>
    <t>Total Costs</t>
  </si>
  <si>
    <t>Product/Service 2</t>
  </si>
  <si>
    <t>Product/Service 3</t>
  </si>
  <si>
    <t>Sales related revenue</t>
  </si>
  <si>
    <t>Gross Revenue</t>
  </si>
  <si>
    <t>Commissions</t>
  </si>
  <si>
    <t>Finders fees</t>
  </si>
  <si>
    <t>Sales related expenses</t>
  </si>
  <si>
    <t>Other Sales related expenses</t>
  </si>
  <si>
    <t>Net Revenue</t>
  </si>
  <si>
    <t>Personnel cost</t>
  </si>
  <si>
    <t>Overhead cost</t>
  </si>
  <si>
    <t>External Advisory cost</t>
  </si>
  <si>
    <t>EBITD % of Net Earnings</t>
  </si>
  <si>
    <t>-&gt; Hard Plugged figures</t>
  </si>
  <si>
    <t>Development/Investment</t>
  </si>
  <si>
    <t>Accumulated Depreciation</t>
  </si>
  <si>
    <t>EBIT % of Net Earnings</t>
  </si>
  <si>
    <t>Net Profit % of Net Earnings</t>
  </si>
  <si>
    <t>Accumulated Profit/Loss</t>
  </si>
  <si>
    <t>Beginning of period</t>
  </si>
  <si>
    <t>Total development/investment</t>
  </si>
  <si>
    <t>End of period</t>
  </si>
  <si>
    <t>Plus P/L from current period</t>
  </si>
  <si>
    <t>Less Development/Investment costs</t>
  </si>
  <si>
    <t>Plus New Debt/Less Repaid Debt</t>
  </si>
  <si>
    <t>&lt;- Control Row</t>
  </si>
  <si>
    <t>Plus New Equity Contributions</t>
  </si>
  <si>
    <t>Control number (should be 0):</t>
  </si>
  <si>
    <t>Total operating expenses</t>
  </si>
  <si>
    <t>All cells with yellow color are automatically calculated. The "Cost projection" sheet is automatically linked to the "Budget projection" sheet</t>
  </si>
  <si>
    <t>All cells with yellow color are automatically calculated. The "Revenue projection" sheet is automatically linked to the "Budget projection" sheet</t>
  </si>
  <si>
    <t xml:space="preserve">All cells containing '-' are automatically calculated. </t>
  </si>
  <si>
    <t xml:space="preserve"> The "Cost Projection" sheet and the "Revenue projection" sheet is automatically linked to the "Budget projection" sheet</t>
  </si>
  <si>
    <t>TOTAL</t>
  </si>
  <si>
    <t>year 0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</si>
  <si>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</si>
  <si>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</si>
  <si>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</si>
  <si>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</si>
  <si>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</si>
  <si>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</si>
  <si>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</si>
  <si>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</si>
  <si>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</si>
  <si>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</si>
  <si>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</si>
  <si>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</si>
  <si>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Servicetechnician</t>
  </si>
  <si>
    <t>Area Sales Manager</t>
  </si>
  <si>
    <t>Website</t>
  </si>
  <si>
    <t>Patents</t>
  </si>
  <si>
    <t>THORlight</t>
  </si>
  <si>
    <t>North Sensor A/S</t>
  </si>
  <si>
    <t>Income Statement (in 1000 DKK)</t>
  </si>
  <si>
    <t>Balance sheet (in 1000 DKK)</t>
  </si>
  <si>
    <t>Revenue Projections (in1000 DKK)</t>
  </si>
  <si>
    <t>Liquidity (in 1000 DKK)</t>
  </si>
  <si>
    <t>Cost Projections (in 1000 DKK)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</si>
</sst>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color indexed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8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/>
      <right/>
      <top style="double"/>
      <bottom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4" borderId="10" xfId="0" applyNumberFormat="1" applyFont="1" applyFill="1" applyBorder="1" applyAlignment="1">
      <alignment/>
    </xf>
    <xf numFmtId="0" fontId="5" fillId="24" borderId="11" xfId="0" applyNumberFormat="1" applyFont="1" applyFill="1" applyBorder="1" applyAlignment="1">
      <alignment/>
    </xf>
    <xf numFmtId="0" fontId="6" fillId="24" borderId="0" xfId="0" applyNumberFormat="1" applyFont="1" applyFill="1" applyBorder="1" applyAlignment="1">
      <alignment/>
    </xf>
    <xf numFmtId="0" fontId="6" fillId="24" borderId="12" xfId="0" applyNumberFormat="1" applyFont="1" applyFill="1" applyBorder="1" applyAlignment="1">
      <alignment horizontal="right"/>
    </xf>
    <xf numFmtId="0" fontId="7" fillId="24" borderId="13" xfId="0" applyNumberFormat="1" applyFont="1" applyFill="1" applyBorder="1" applyAlignment="1">
      <alignment/>
    </xf>
    <xf numFmtId="0" fontId="7" fillId="24" borderId="14" xfId="0" applyNumberFormat="1" applyFont="1" applyFill="1" applyBorder="1" applyAlignment="1">
      <alignment/>
    </xf>
    <xf numFmtId="0" fontId="4" fillId="0" borderId="0" xfId="0" applyFont="1" applyAlignment="1">
      <alignment horizontal="left" indent="1"/>
    </xf>
    <xf numFmtId="169" fontId="4" fillId="0" borderId="0" xfId="0" applyNumberFormat="1" applyFont="1" applyFill="1" applyBorder="1" applyAlignment="1">
      <alignment/>
    </xf>
    <xf numFmtId="169" fontId="6" fillId="23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6" fillId="0" borderId="16" xfId="0" applyFont="1" applyBorder="1" applyAlignment="1">
      <alignment/>
    </xf>
    <xf numFmtId="169" fontId="4" fillId="0" borderId="16" xfId="0" applyNumberFormat="1" applyFont="1" applyFill="1" applyBorder="1" applyAlignment="1">
      <alignment/>
    </xf>
    <xf numFmtId="0" fontId="8" fillId="23" borderId="16" xfId="0" applyFont="1" applyFill="1" applyBorder="1" applyAlignment="1">
      <alignment/>
    </xf>
    <xf numFmtId="169" fontId="8" fillId="23" borderId="16" xfId="0" applyNumberFormat="1" applyFont="1" applyFill="1" applyBorder="1" applyAlignment="1">
      <alignment/>
    </xf>
    <xf numFmtId="0" fontId="9" fillId="23" borderId="17" xfId="0" applyFont="1" applyFill="1" applyBorder="1" applyAlignment="1">
      <alignment/>
    </xf>
    <xf numFmtId="169" fontId="4" fillId="23" borderId="17" xfId="0" applyNumberFormat="1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0" fontId="6" fillId="24" borderId="0" xfId="0" applyNumberFormat="1" applyFont="1" applyFill="1" applyBorder="1" applyAlignment="1">
      <alignment horizontal="right"/>
    </xf>
    <xf numFmtId="0" fontId="6" fillId="24" borderId="1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169" fontId="6" fillId="0" borderId="15" xfId="0" applyNumberFormat="1" applyFont="1" applyFill="1" applyBorder="1" applyAlignment="1">
      <alignment/>
    </xf>
    <xf numFmtId="169" fontId="4" fillId="0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169" fontId="11" fillId="0" borderId="0" xfId="54" applyNumberFormat="1" applyFont="1" applyFill="1" applyBorder="1" applyAlignment="1">
      <alignment/>
    </xf>
    <xf numFmtId="169" fontId="4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2" fillId="0" borderId="0" xfId="54" applyNumberFormat="1" applyFont="1" applyFill="1" applyBorder="1" applyAlignment="1">
      <alignment/>
    </xf>
    <xf numFmtId="169" fontId="12" fillId="0" borderId="12" xfId="54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69" fontId="6" fillId="0" borderId="16" xfId="0" applyNumberFormat="1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9" fontId="13" fillId="0" borderId="0" xfId="54" applyFont="1" applyFill="1" applyBorder="1" applyAlignment="1">
      <alignment/>
    </xf>
    <xf numFmtId="169" fontId="13" fillId="0" borderId="0" xfId="54" applyNumberFormat="1" applyFont="1" applyFill="1" applyBorder="1" applyAlignment="1">
      <alignment horizontal="right"/>
    </xf>
    <xf numFmtId="169" fontId="13" fillId="0" borderId="12" xfId="54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 indent="1"/>
    </xf>
    <xf numFmtId="9" fontId="4" fillId="4" borderId="0" xfId="0" applyNumberFormat="1" applyFont="1" applyFill="1" applyBorder="1" applyAlignment="1">
      <alignment horizontal="left" indent="1"/>
    </xf>
    <xf numFmtId="169" fontId="6" fillId="0" borderId="21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left" indent="1"/>
    </xf>
    <xf numFmtId="169" fontId="4" fillId="4" borderId="0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169" fontId="6" fillId="0" borderId="22" xfId="0" applyNumberFormat="1" applyFont="1" applyFill="1" applyBorder="1" applyAlignment="1">
      <alignment/>
    </xf>
    <xf numFmtId="169" fontId="6" fillId="0" borderId="23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169" fontId="13" fillId="0" borderId="24" xfId="54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indent="3"/>
    </xf>
    <xf numFmtId="169" fontId="4" fillId="4" borderId="0" xfId="0" applyNumberFormat="1" applyFont="1" applyFill="1" applyBorder="1" applyAlignment="1">
      <alignment horizontal="left" indent="3"/>
    </xf>
    <xf numFmtId="0" fontId="14" fillId="0" borderId="0" xfId="0" applyFont="1" applyAlignment="1">
      <alignment/>
    </xf>
    <xf numFmtId="0" fontId="6" fillId="0" borderId="17" xfId="0" applyFont="1" applyFill="1" applyBorder="1" applyAlignment="1">
      <alignment horizontal="left"/>
    </xf>
    <xf numFmtId="169" fontId="6" fillId="0" borderId="17" xfId="0" applyNumberFormat="1" applyFont="1" applyFill="1" applyBorder="1" applyAlignment="1">
      <alignment/>
    </xf>
    <xf numFmtId="169" fontId="6" fillId="0" borderId="2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/>
    </xf>
    <xf numFmtId="0" fontId="4" fillId="0" borderId="0" xfId="0" applyFont="1" applyAlignment="1">
      <alignment horizontal="left" indent="3"/>
    </xf>
    <xf numFmtId="0" fontId="13" fillId="0" borderId="0" xfId="0" applyFont="1" applyFill="1" applyBorder="1" applyAlignment="1">
      <alignment/>
    </xf>
    <xf numFmtId="9" fontId="13" fillId="0" borderId="0" xfId="54" applyFont="1" applyFill="1" applyBorder="1" applyAlignment="1">
      <alignment horizontal="right"/>
    </xf>
    <xf numFmtId="9" fontId="13" fillId="0" borderId="12" xfId="54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25" borderId="0" xfId="0" applyFont="1" applyFill="1" applyAlignment="1">
      <alignment/>
    </xf>
    <xf numFmtId="0" fontId="6" fillId="24" borderId="13" xfId="0" applyNumberFormat="1" applyFont="1" applyFill="1" applyBorder="1" applyAlignment="1">
      <alignment horizontal="center"/>
    </xf>
    <xf numFmtId="17" fontId="6" fillId="24" borderId="0" xfId="0" applyNumberFormat="1" applyFont="1" applyFill="1" applyBorder="1" applyAlignment="1" quotePrefix="1">
      <alignment horizontal="righ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Kontroller celle" xfId="39"/>
    <cellStyle name="Markeringsfarve1" xfId="40"/>
    <cellStyle name="Markeringsfarve2" xfId="41"/>
    <cellStyle name="Markeringsfarve3" xfId="42"/>
    <cellStyle name="Markeringsfarve4" xfId="43"/>
    <cellStyle name="Markeringsfarve5" xfId="44"/>
    <cellStyle name="Markeringsfarve6" xfId="45"/>
    <cellStyle name="Comma" xfId="46"/>
    <cellStyle name="Comma [0]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tabSelected="1" zoomScalePageLayoutView="0" workbookViewId="0" topLeftCell="A23">
      <selection activeCell="B53" sqref="B53:D54"/>
    </sheetView>
  </sheetViews>
  <sheetFormatPr defaultColWidth="9.140625" defaultRowHeight="12.75"/>
  <cols>
    <col min="1" max="1" width="34.140625" style="2" customWidth="1"/>
    <col min="2" max="4" width="11.421875" style="2" bestFit="1" customWidth="1"/>
    <col min="5" max="13" width="9.140625" style="2" customWidth="1"/>
    <col min="14" max="14" width="10.00390625" style="2" customWidth="1"/>
    <col min="15" max="16384" width="9.140625" style="2" customWidth="1"/>
  </cols>
  <sheetData>
    <row r="2" ht="15">
      <c r="A2" s="1" t="s">
        <v>97</v>
      </c>
    </row>
    <row r="4" ht="13.5" thickBot="1">
      <c r="A4" s="3"/>
    </row>
    <row r="5" spans="1:14" ht="18">
      <c r="A5" s="4" t="s">
        <v>120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 t="s">
        <v>125</v>
      </c>
      <c r="B6" s="73" t="s">
        <v>103</v>
      </c>
      <c r="C6" s="73" t="s">
        <v>104</v>
      </c>
      <c r="D6" s="73" t="s">
        <v>105</v>
      </c>
      <c r="E6" s="73" t="s">
        <v>106</v>
      </c>
      <c r="F6" s="73" t="s">
        <v>107</v>
      </c>
      <c r="G6" s="73" t="s">
        <v>108</v>
      </c>
      <c r="H6" s="73" t="s">
        <v>109</v>
      </c>
      <c r="I6" s="73" t="s">
        <v>110</v>
      </c>
      <c r="J6" s="73" t="s">
        <v>111</v>
      </c>
      <c r="K6" s="73" t="s">
        <v>112</v>
      </c>
      <c r="L6" s="73" t="s">
        <v>113</v>
      </c>
      <c r="M6" s="73" t="s">
        <v>114</v>
      </c>
      <c r="N6" s="7"/>
    </row>
    <row r="7" spans="1:14" ht="13.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10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10" t="s">
        <v>45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0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0" t="s">
        <v>115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0" t="s">
        <v>53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0" t="s">
        <v>116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0" t="s">
        <v>46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0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0" t="s">
        <v>65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12" t="s">
        <v>48</v>
      </c>
      <c r="B20" s="12">
        <f>SUM(B8:B19)</f>
        <v>0</v>
      </c>
      <c r="C20" s="12">
        <f aca="true" t="shared" si="0" ref="C20:N20">SUM(C8:C19)</f>
        <v>0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0</v>
      </c>
    </row>
    <row r="21" spans="1:14" ht="12.75">
      <c r="A21" s="10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10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10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0" t="s">
        <v>50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0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 t="s">
        <v>54</v>
      </c>
      <c r="B26" s="12">
        <f>SUM(B21:B25)</f>
        <v>0</v>
      </c>
      <c r="C26" s="12">
        <f aca="true" t="shared" si="1" ref="C26:N26">SUM(C21:C25)</f>
        <v>0</v>
      </c>
      <c r="D26" s="12">
        <f t="shared" si="1"/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</row>
    <row r="27" spans="1:14" ht="12.75">
      <c r="A27" s="10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0" t="s">
        <v>58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0" t="s">
        <v>56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0" t="s">
        <v>51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0" t="s">
        <v>55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0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0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0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0" t="s">
        <v>50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0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2" t="s">
        <v>61</v>
      </c>
      <c r="B38" s="12">
        <f>SUM(B27:B37)</f>
        <v>0</v>
      </c>
      <c r="C38" s="12">
        <f aca="true" t="shared" si="2" ref="C38:N38">SUM(C27:C37)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</row>
    <row r="39" spans="1:14" ht="12.75">
      <c r="A39" s="13" t="s">
        <v>117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13" t="s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0" t="s">
        <v>42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10" t="s">
        <v>57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10" t="s">
        <v>52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>
      <c r="A44" s="10" t="s">
        <v>59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12" t="s">
        <v>60</v>
      </c>
      <c r="B45" s="12">
        <f>SUM(B39:B44)</f>
        <v>0</v>
      </c>
      <c r="C45" s="12">
        <f aca="true" t="shared" si="3" ref="C45:N45">SUM(C39:C44)</f>
        <v>0</v>
      </c>
      <c r="D45" s="12">
        <f t="shared" si="3"/>
        <v>0</v>
      </c>
      <c r="E45" s="12">
        <f t="shared" si="3"/>
        <v>0</v>
      </c>
      <c r="F45" s="12">
        <f t="shared" si="3"/>
        <v>0</v>
      </c>
      <c r="G45" s="12">
        <f t="shared" si="3"/>
        <v>0</v>
      </c>
      <c r="H45" s="12">
        <f t="shared" si="3"/>
        <v>0</v>
      </c>
      <c r="I45" s="12">
        <f t="shared" si="3"/>
        <v>0</v>
      </c>
      <c r="J45" s="12">
        <f t="shared" si="3"/>
        <v>0</v>
      </c>
      <c r="K45" s="12">
        <f t="shared" si="3"/>
        <v>0</v>
      </c>
      <c r="L45" s="12">
        <f t="shared" si="3"/>
        <v>0</v>
      </c>
      <c r="M45" s="12">
        <f t="shared" si="3"/>
        <v>0</v>
      </c>
      <c r="N45" s="12">
        <f t="shared" si="3"/>
        <v>0</v>
      </c>
    </row>
    <row r="46" spans="1:14" ht="12.75">
      <c r="A46" s="14" t="s">
        <v>62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2" t="s">
        <v>66</v>
      </c>
      <c r="B47" s="12">
        <f>B46+B45+B38+B26</f>
        <v>0</v>
      </c>
      <c r="C47" s="12">
        <f aca="true" t="shared" si="4" ref="C47:N47">C46+C45+C38+C26</f>
        <v>0</v>
      </c>
      <c r="D47" s="12">
        <f t="shared" si="4"/>
        <v>0</v>
      </c>
      <c r="E47" s="12">
        <f t="shared" si="4"/>
        <v>0</v>
      </c>
      <c r="F47" s="12">
        <f t="shared" si="4"/>
        <v>0</v>
      </c>
      <c r="G47" s="12">
        <f t="shared" si="4"/>
        <v>0</v>
      </c>
      <c r="H47" s="12">
        <f t="shared" si="4"/>
        <v>0</v>
      </c>
      <c r="I47" s="12">
        <f t="shared" si="4"/>
        <v>0</v>
      </c>
      <c r="J47" s="12">
        <f t="shared" si="4"/>
        <v>0</v>
      </c>
      <c r="K47" s="12">
        <f t="shared" si="4"/>
        <v>0</v>
      </c>
      <c r="L47" s="12">
        <f t="shared" si="4"/>
        <v>0</v>
      </c>
      <c r="M47" s="12">
        <f t="shared" si="4"/>
        <v>0</v>
      </c>
      <c r="N47" s="12">
        <f t="shared" si="4"/>
        <v>0</v>
      </c>
    </row>
    <row r="48" spans="1:14" ht="12.75">
      <c r="A48" s="10" t="s">
        <v>64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10" t="s">
        <v>43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0" t="s">
        <v>44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12" t="s">
        <v>63</v>
      </c>
      <c r="B51" s="12">
        <f>SUM(B48:B50)</f>
        <v>0</v>
      </c>
      <c r="C51" s="12">
        <f aca="true" t="shared" si="5" ref="C51:N51">SUM(C48:C50)</f>
        <v>0</v>
      </c>
      <c r="D51" s="12">
        <f t="shared" si="5"/>
        <v>0</v>
      </c>
      <c r="E51" s="12">
        <f t="shared" si="5"/>
        <v>0</v>
      </c>
      <c r="F51" s="12">
        <f t="shared" si="5"/>
        <v>0</v>
      </c>
      <c r="G51" s="12">
        <f t="shared" si="5"/>
        <v>0</v>
      </c>
      <c r="H51" s="12">
        <f t="shared" si="5"/>
        <v>0</v>
      </c>
      <c r="I51" s="12">
        <f t="shared" si="5"/>
        <v>0</v>
      </c>
      <c r="J51" s="12">
        <f t="shared" si="5"/>
        <v>0</v>
      </c>
      <c r="K51" s="12">
        <f t="shared" si="5"/>
        <v>0</v>
      </c>
      <c r="L51" s="12">
        <f t="shared" si="5"/>
        <v>0</v>
      </c>
      <c r="M51" s="12">
        <f t="shared" si="5"/>
        <v>0</v>
      </c>
      <c r="N51" s="12">
        <f t="shared" si="5"/>
        <v>0</v>
      </c>
    </row>
    <row r="52" spans="1:14" ht="14.25">
      <c r="A52" s="16" t="s">
        <v>96</v>
      </c>
      <c r="B52" s="17">
        <f>B51+B47+B20</f>
        <v>0</v>
      </c>
      <c r="C52" s="17">
        <f aca="true" t="shared" si="6" ref="C52:N52">C51+C47+C20</f>
        <v>0</v>
      </c>
      <c r="D52" s="17">
        <f t="shared" si="6"/>
        <v>0</v>
      </c>
      <c r="E52" s="17">
        <f t="shared" si="6"/>
        <v>0</v>
      </c>
      <c r="F52" s="17">
        <f t="shared" si="6"/>
        <v>0</v>
      </c>
      <c r="G52" s="17">
        <f t="shared" si="6"/>
        <v>0</v>
      </c>
      <c r="H52" s="17">
        <f t="shared" si="6"/>
        <v>0</v>
      </c>
      <c r="I52" s="17">
        <f t="shared" si="6"/>
        <v>0</v>
      </c>
      <c r="J52" s="17">
        <f t="shared" si="6"/>
        <v>0</v>
      </c>
      <c r="K52" s="17">
        <f t="shared" si="6"/>
        <v>0</v>
      </c>
      <c r="L52" s="17">
        <f t="shared" si="6"/>
        <v>0</v>
      </c>
      <c r="M52" s="17">
        <f t="shared" si="6"/>
        <v>0</v>
      </c>
      <c r="N52" s="17">
        <f t="shared" si="6"/>
        <v>0</v>
      </c>
    </row>
    <row r="53" spans="1:14" ht="12.75">
      <c r="A53" s="10" t="s">
        <v>82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.75">
      <c r="A54" s="10" t="s">
        <v>118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12" t="s">
        <v>88</v>
      </c>
      <c r="B55" s="12">
        <f>SUM(B53:B54)</f>
        <v>0</v>
      </c>
      <c r="C55" s="12">
        <f aca="true" t="shared" si="7" ref="C55:N55">SUM(C53:C54)</f>
        <v>0</v>
      </c>
      <c r="D55" s="12">
        <f t="shared" si="7"/>
        <v>0</v>
      </c>
      <c r="E55" s="12">
        <f t="shared" si="7"/>
        <v>0</v>
      </c>
      <c r="F55" s="12">
        <f t="shared" si="7"/>
        <v>0</v>
      </c>
      <c r="G55" s="12">
        <f t="shared" si="7"/>
        <v>0</v>
      </c>
      <c r="H55" s="12">
        <f t="shared" si="7"/>
        <v>0</v>
      </c>
      <c r="I55" s="12">
        <f t="shared" si="7"/>
        <v>0</v>
      </c>
      <c r="J55" s="12">
        <f t="shared" si="7"/>
        <v>0</v>
      </c>
      <c r="K55" s="12">
        <f t="shared" si="7"/>
        <v>0</v>
      </c>
      <c r="L55" s="12">
        <f t="shared" si="7"/>
        <v>0</v>
      </c>
      <c r="M55" s="12">
        <f t="shared" si="7"/>
        <v>0</v>
      </c>
      <c r="N55" s="12">
        <f t="shared" si="7"/>
        <v>0</v>
      </c>
    </row>
    <row r="56" spans="1:14" ht="15.75" thickBot="1">
      <c r="A56" s="18" t="s">
        <v>67</v>
      </c>
      <c r="B56" s="19">
        <f>B55+B51+B47+B20</f>
        <v>0</v>
      </c>
      <c r="C56" s="19">
        <f aca="true" t="shared" si="8" ref="C56:N56">C55+C51+C47+C20</f>
        <v>0</v>
      </c>
      <c r="D56" s="19">
        <f t="shared" si="8"/>
        <v>0</v>
      </c>
      <c r="E56" s="19">
        <f t="shared" si="8"/>
        <v>0</v>
      </c>
      <c r="F56" s="19">
        <f t="shared" si="8"/>
        <v>0</v>
      </c>
      <c r="G56" s="19">
        <f t="shared" si="8"/>
        <v>0</v>
      </c>
      <c r="H56" s="19">
        <f t="shared" si="8"/>
        <v>0</v>
      </c>
      <c r="I56" s="19">
        <f t="shared" si="8"/>
        <v>0</v>
      </c>
      <c r="J56" s="19">
        <f t="shared" si="8"/>
        <v>0</v>
      </c>
      <c r="K56" s="19">
        <f t="shared" si="8"/>
        <v>0</v>
      </c>
      <c r="L56" s="19">
        <f t="shared" si="8"/>
        <v>0</v>
      </c>
      <c r="M56" s="19">
        <f t="shared" si="8"/>
        <v>0</v>
      </c>
      <c r="N56" s="19">
        <f t="shared" si="8"/>
        <v>0</v>
      </c>
    </row>
    <row r="57" ht="13.5" thickTop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Footer>&amp;L&amp;"Verdana,Regular"&amp;9© Gate2Growth 2007
the budgeting module&amp;R&amp;"Verdana,Regular"&amp;9Page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4.140625" style="2" customWidth="1"/>
    <col min="2" max="3" width="9.140625" style="2" customWidth="1"/>
    <col min="4" max="4" width="10.421875" style="2" bestFit="1" customWidth="1"/>
    <col min="5" max="13" width="9.140625" style="2" customWidth="1"/>
    <col min="14" max="14" width="10.00390625" style="2" customWidth="1"/>
    <col min="15" max="16384" width="9.140625" style="2" customWidth="1"/>
  </cols>
  <sheetData>
    <row r="2" ht="15">
      <c r="A2" s="1" t="s">
        <v>98</v>
      </c>
    </row>
    <row r="4" ht="13.5" thickBot="1">
      <c r="A4" s="3"/>
    </row>
    <row r="5" spans="1:14" ht="18">
      <c r="A5" s="4" t="s">
        <v>120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 t="s">
        <v>123</v>
      </c>
      <c r="B6" s="73" t="s">
        <v>103</v>
      </c>
      <c r="C6" s="73" t="s">
        <v>104</v>
      </c>
      <c r="D6" s="73" t="s">
        <v>105</v>
      </c>
      <c r="E6" s="73" t="s">
        <v>106</v>
      </c>
      <c r="F6" s="73" t="s">
        <v>107</v>
      </c>
      <c r="G6" s="73" t="s">
        <v>108</v>
      </c>
      <c r="H6" s="73" t="s">
        <v>109</v>
      </c>
      <c r="I6" s="73" t="s">
        <v>110</v>
      </c>
      <c r="J6" s="73" t="s">
        <v>111</v>
      </c>
      <c r="K6" s="73" t="s">
        <v>112</v>
      </c>
      <c r="L6" s="73" t="s">
        <v>113</v>
      </c>
      <c r="M6" s="73" t="s">
        <v>114</v>
      </c>
      <c r="N6" s="7"/>
    </row>
    <row r="7" spans="1:14" ht="13.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10" t="s">
        <v>119</v>
      </c>
      <c r="B8" s="11">
        <v>450</v>
      </c>
      <c r="C8" s="11">
        <v>3300</v>
      </c>
      <c r="D8" s="11">
        <v>12500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10" t="s">
        <v>68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10" t="s">
        <v>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0" t="s">
        <v>70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2" t="s">
        <v>71</v>
      </c>
      <c r="B12" s="12">
        <f aca="true" t="shared" si="0" ref="B12:N12">SUM(B8:B11)</f>
        <v>450</v>
      </c>
      <c r="C12" s="12">
        <f t="shared" si="0"/>
        <v>3300</v>
      </c>
      <c r="D12" s="12">
        <f t="shared" si="0"/>
        <v>12500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</row>
    <row r="13" spans="1:14" ht="12.75">
      <c r="A13" s="10" t="s">
        <v>72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0" t="s">
        <v>73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0" t="s">
        <v>75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2" t="s">
        <v>74</v>
      </c>
      <c r="B16" s="12">
        <f aca="true" t="shared" si="1" ref="B16:N16">SUM(B13:B15)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</row>
    <row r="17" spans="1:14" ht="15.75" thickBot="1">
      <c r="A17" s="18" t="s">
        <v>76</v>
      </c>
      <c r="B17" s="19">
        <f>B12-B16</f>
        <v>450</v>
      </c>
      <c r="C17" s="19">
        <f aca="true" t="shared" si="2" ref="C17:N17">C12-C16</f>
        <v>3300</v>
      </c>
      <c r="D17" s="19">
        <f t="shared" si="2"/>
        <v>12500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</row>
    <row r="18" ht="13.5" thickTop="1"/>
  </sheetData>
  <sheetProtection/>
  <printOptions/>
  <pageMargins left="0.75" right="0.75" top="1" bottom="1" header="0.5" footer="0.5"/>
  <pageSetup fitToHeight="1" fitToWidth="1" horizontalDpi="300" verticalDpi="300" orientation="landscape" paperSize="9" scale="86" r:id="rId1"/>
  <headerFooter alignWithMargins="0">
    <oddFooter>&amp;L&amp;"Verdana,Regular"&amp;9© Gate2Growth 2007
the budgeting module&amp;R&amp;"Verdana,Regular"&amp;9&amp;P/&amp;N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24">
      <selection activeCell="E33" sqref="E33:O33"/>
    </sheetView>
  </sheetViews>
  <sheetFormatPr defaultColWidth="9.140625" defaultRowHeight="12.75"/>
  <cols>
    <col min="1" max="1" width="29.7109375" style="2" customWidth="1"/>
    <col min="2" max="2" width="8.7109375" style="2" customWidth="1"/>
    <col min="3" max="3" width="13.57421875" style="2" customWidth="1"/>
    <col min="4" max="4" width="12.28125" style="2" customWidth="1"/>
    <col min="5" max="5" width="10.140625" style="2" bestFit="1" customWidth="1"/>
    <col min="6" max="6" width="10.421875" style="2" bestFit="1" customWidth="1"/>
    <col min="7" max="15" width="9.140625" style="2" customWidth="1"/>
    <col min="16" max="16" width="10.7109375" style="2" customWidth="1"/>
    <col min="17" max="16384" width="9.140625" style="2" customWidth="1"/>
  </cols>
  <sheetData>
    <row r="1" spans="1:2" ht="12.75">
      <c r="A1" s="20"/>
      <c r="B1" s="21" t="s">
        <v>81</v>
      </c>
    </row>
    <row r="2" spans="1:3" ht="15">
      <c r="A2" s="1" t="s">
        <v>99</v>
      </c>
      <c r="B2" s="1"/>
      <c r="C2" s="1"/>
    </row>
    <row r="3" spans="1:10" ht="12.75">
      <c r="A3" s="71" t="s">
        <v>100</v>
      </c>
      <c r="B3" s="71"/>
      <c r="C3" s="71"/>
      <c r="D3" s="71"/>
      <c r="E3" s="71"/>
      <c r="F3" s="71"/>
      <c r="G3" s="71"/>
      <c r="H3" s="71"/>
      <c r="I3" s="71"/>
      <c r="J3" s="71"/>
    </row>
    <row r="4" spans="1:3" ht="13.5" thickBot="1">
      <c r="A4" s="3"/>
      <c r="B4" s="3"/>
      <c r="C4" s="3"/>
    </row>
    <row r="5" spans="1:16" ht="18">
      <c r="A5" s="4" t="s">
        <v>120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101</v>
      </c>
    </row>
    <row r="6" spans="1:16" ht="12.75">
      <c r="A6" s="6" t="s">
        <v>121</v>
      </c>
      <c r="B6" s="6"/>
      <c r="C6" s="23"/>
      <c r="D6" s="73" t="s">
        <v>103</v>
      </c>
      <c r="E6" s="73" t="s">
        <v>104</v>
      </c>
      <c r="F6" s="73" t="s">
        <v>105</v>
      </c>
      <c r="G6" s="73" t="s">
        <v>106</v>
      </c>
      <c r="H6" s="73" t="s">
        <v>107</v>
      </c>
      <c r="I6" s="73" t="s">
        <v>108</v>
      </c>
      <c r="J6" s="73" t="s">
        <v>109</v>
      </c>
      <c r="K6" s="73" t="s">
        <v>110</v>
      </c>
      <c r="L6" s="73" t="s">
        <v>111</v>
      </c>
      <c r="M6" s="73" t="s">
        <v>112</v>
      </c>
      <c r="N6" s="73" t="s">
        <v>113</v>
      </c>
      <c r="O6" s="73" t="s">
        <v>114</v>
      </c>
      <c r="P6" s="7"/>
    </row>
    <row r="7" spans="1:16" ht="13.5" thickBot="1">
      <c r="A7" s="8"/>
      <c r="B7" s="8"/>
      <c r="C7" s="2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7" ht="12.75">
      <c r="A8" s="25" t="s">
        <v>23</v>
      </c>
      <c r="B8" s="25"/>
      <c r="C8" s="25"/>
      <c r="D8" s="26">
        <f>'Revenue Projections'!B17</f>
        <v>450</v>
      </c>
      <c r="E8" s="26">
        <f>'Revenue Projections'!C17</f>
        <v>3300</v>
      </c>
      <c r="F8" s="26">
        <f>'Revenue Projections'!D17</f>
        <v>12500</v>
      </c>
      <c r="G8" s="26">
        <f>'Revenue Projections'!E17</f>
        <v>0</v>
      </c>
      <c r="H8" s="26">
        <f>'Revenue Projections'!F17</f>
        <v>0</v>
      </c>
      <c r="I8" s="26">
        <f>'Revenue Projections'!G17</f>
        <v>0</v>
      </c>
      <c r="J8" s="26">
        <f>'Revenue Projections'!H17</f>
        <v>0</v>
      </c>
      <c r="K8" s="26">
        <f>'Revenue Projections'!I17</f>
        <v>0</v>
      </c>
      <c r="L8" s="26">
        <f>'Revenue Projections'!J17</f>
        <v>0</v>
      </c>
      <c r="M8" s="26">
        <f>'Revenue Projections'!K17</f>
        <v>0</v>
      </c>
      <c r="N8" s="26">
        <f>'Revenue Projections'!L17</f>
        <v>0</v>
      </c>
      <c r="O8" s="26">
        <f>'Revenue Projections'!M17</f>
        <v>0</v>
      </c>
      <c r="P8" s="27">
        <f>SUM(D8:O8)</f>
        <v>16250</v>
      </c>
      <c r="Q8" s="22"/>
    </row>
    <row r="9" spans="1:17" ht="12.75">
      <c r="A9" s="28" t="s">
        <v>77</v>
      </c>
      <c r="B9" s="28"/>
      <c r="C9" s="28"/>
      <c r="D9" s="29">
        <f>'Cost Projections'!B20</f>
        <v>0</v>
      </c>
      <c r="E9" s="29">
        <f>'Cost Projections'!C20</f>
        <v>0</v>
      </c>
      <c r="F9" s="29">
        <f>'Cost Projections'!D20</f>
        <v>0</v>
      </c>
      <c r="G9" s="29">
        <f>'Cost Projections'!E20</f>
        <v>0</v>
      </c>
      <c r="H9" s="29">
        <f>'Cost Projections'!F20</f>
        <v>0</v>
      </c>
      <c r="I9" s="29">
        <f>'Cost Projections'!G20</f>
        <v>0</v>
      </c>
      <c r="J9" s="29">
        <f>'Cost Projections'!H20</f>
        <v>0</v>
      </c>
      <c r="K9" s="29">
        <f>'Cost Projections'!I20</f>
        <v>0</v>
      </c>
      <c r="L9" s="29">
        <f>'Cost Projections'!J20</f>
        <v>0</v>
      </c>
      <c r="M9" s="29">
        <f>'Cost Projections'!K20</f>
        <v>0</v>
      </c>
      <c r="N9" s="29">
        <f>'Cost Projections'!L20</f>
        <v>0</v>
      </c>
      <c r="O9" s="29">
        <f>'Cost Projections'!M20</f>
        <v>0</v>
      </c>
      <c r="P9" s="30">
        <f>SUM(D9:O9)</f>
        <v>0</v>
      </c>
      <c r="Q9" s="22"/>
    </row>
    <row r="10" spans="1:17" ht="12.75">
      <c r="A10" s="28" t="s">
        <v>78</v>
      </c>
      <c r="B10" s="28"/>
      <c r="C10" s="28"/>
      <c r="D10" s="29">
        <f>'Cost Projections'!B47</f>
        <v>0</v>
      </c>
      <c r="E10" s="29">
        <f>'Cost Projections'!C47</f>
        <v>0</v>
      </c>
      <c r="F10" s="29">
        <f>'Cost Projections'!D47</f>
        <v>0</v>
      </c>
      <c r="G10" s="29">
        <f>'Cost Projections'!E47</f>
        <v>0</v>
      </c>
      <c r="H10" s="29">
        <f>'Cost Projections'!F47</f>
        <v>0</v>
      </c>
      <c r="I10" s="29">
        <f>'Cost Projections'!G47</f>
        <v>0</v>
      </c>
      <c r="J10" s="29">
        <f>'Cost Projections'!H47</f>
        <v>0</v>
      </c>
      <c r="K10" s="29">
        <f>'Cost Projections'!I47</f>
        <v>0</v>
      </c>
      <c r="L10" s="29">
        <f>'Cost Projections'!J47</f>
        <v>0</v>
      </c>
      <c r="M10" s="29">
        <f>'Cost Projections'!K47</f>
        <v>0</v>
      </c>
      <c r="N10" s="29">
        <f>'Cost Projections'!L47</f>
        <v>0</v>
      </c>
      <c r="O10" s="29">
        <f>'Cost Projections'!M47</f>
        <v>0</v>
      </c>
      <c r="P10" s="30">
        <f>SUM(D10:O10)</f>
        <v>0</v>
      </c>
      <c r="Q10" s="22"/>
    </row>
    <row r="11" spans="1:17" ht="12.75">
      <c r="A11" s="28" t="s">
        <v>79</v>
      </c>
      <c r="B11" s="28"/>
      <c r="C11" s="28"/>
      <c r="D11" s="29">
        <f>'Cost Projections'!B51</f>
        <v>0</v>
      </c>
      <c r="E11" s="29">
        <f>'Cost Projections'!C51</f>
        <v>0</v>
      </c>
      <c r="F11" s="29">
        <f>'Cost Projections'!D51</f>
        <v>0</v>
      </c>
      <c r="G11" s="29">
        <f>'Cost Projections'!E51</f>
        <v>0</v>
      </c>
      <c r="H11" s="29">
        <f>'Cost Projections'!F51</f>
        <v>0</v>
      </c>
      <c r="I11" s="29">
        <f>'Cost Projections'!G51</f>
        <v>0</v>
      </c>
      <c r="J11" s="29">
        <f>'Cost Projections'!H51</f>
        <v>0</v>
      </c>
      <c r="K11" s="29">
        <f>'Cost Projections'!I51</f>
        <v>0</v>
      </c>
      <c r="L11" s="29">
        <f>'Cost Projections'!J51</f>
        <v>0</v>
      </c>
      <c r="M11" s="29">
        <f>'Cost Projections'!K51</f>
        <v>0</v>
      </c>
      <c r="N11" s="29">
        <f>'Cost Projections'!L51</f>
        <v>0</v>
      </c>
      <c r="O11" s="29">
        <f>'Cost Projections'!M51</f>
        <v>0</v>
      </c>
      <c r="P11" s="30">
        <f>SUM(D11:O11)</f>
        <v>0</v>
      </c>
      <c r="Q11" s="22"/>
    </row>
    <row r="12" spans="1:17" ht="12.75">
      <c r="A12" s="31" t="s">
        <v>19</v>
      </c>
      <c r="B12" s="31"/>
      <c r="C12" s="31"/>
      <c r="D12" s="32">
        <f>SUM(D9:D11)</f>
        <v>0</v>
      </c>
      <c r="E12" s="32">
        <f aca="true" t="shared" si="0" ref="E12:O12">SUM(E9:E11)</f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3">
        <f>SUM(P9:P11)</f>
        <v>0</v>
      </c>
      <c r="Q12" s="22"/>
    </row>
    <row r="13" spans="1:17" ht="12.75">
      <c r="A13" s="34" t="s">
        <v>0</v>
      </c>
      <c r="B13" s="34"/>
      <c r="C13" s="34"/>
      <c r="D13" s="35">
        <f>D8-D12</f>
        <v>450</v>
      </c>
      <c r="E13" s="35">
        <f aca="true" t="shared" si="1" ref="E13:O13">E8-E12</f>
        <v>3300</v>
      </c>
      <c r="F13" s="35">
        <f t="shared" si="1"/>
        <v>12500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6">
        <f>P8-P12</f>
        <v>16250</v>
      </c>
      <c r="Q13" s="22"/>
    </row>
    <row r="14" spans="1:17" s="41" customFormat="1" ht="10.5">
      <c r="A14" s="37" t="s">
        <v>80</v>
      </c>
      <c r="B14" s="37"/>
      <c r="C14" s="37"/>
      <c r="D14" s="38">
        <f aca="true" t="shared" si="2" ref="D14:P14">IF(D8&gt;0,D13/D8,"n.a.")</f>
        <v>1</v>
      </c>
      <c r="E14" s="38">
        <f t="shared" si="2"/>
        <v>1</v>
      </c>
      <c r="F14" s="38">
        <f t="shared" si="2"/>
        <v>1</v>
      </c>
      <c r="G14" s="38" t="str">
        <f t="shared" si="2"/>
        <v>n.a.</v>
      </c>
      <c r="H14" s="38" t="str">
        <f t="shared" si="2"/>
        <v>n.a.</v>
      </c>
      <c r="I14" s="38" t="str">
        <f t="shared" si="2"/>
        <v>n.a.</v>
      </c>
      <c r="J14" s="38" t="str">
        <f t="shared" si="2"/>
        <v>n.a.</v>
      </c>
      <c r="K14" s="38" t="str">
        <f t="shared" si="2"/>
        <v>n.a.</v>
      </c>
      <c r="L14" s="38" t="str">
        <f t="shared" si="2"/>
        <v>n.a.</v>
      </c>
      <c r="M14" s="38" t="str">
        <f t="shared" si="2"/>
        <v>n.a.</v>
      </c>
      <c r="N14" s="38" t="str">
        <f t="shared" si="2"/>
        <v>n.a.</v>
      </c>
      <c r="O14" s="38" t="str">
        <f t="shared" si="2"/>
        <v>n.a.</v>
      </c>
      <c r="P14" s="39">
        <f t="shared" si="2"/>
        <v>1</v>
      </c>
      <c r="Q14" s="40"/>
    </row>
    <row r="15" spans="1:17" ht="12.75">
      <c r="A15" s="42" t="s">
        <v>1</v>
      </c>
      <c r="B15" s="43">
        <v>0.2</v>
      </c>
      <c r="C15" s="42"/>
      <c r="D15" s="11">
        <f>D30*($B$15/12)</f>
        <v>0</v>
      </c>
      <c r="E15" s="11">
        <f aca="true" t="shared" si="3" ref="E15:O15">E30*($B$15/12)</f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30">
        <f>SUM(D15:O15)</f>
        <v>0</v>
      </c>
      <c r="Q15" s="22"/>
    </row>
    <row r="16" spans="1:17" ht="12.75">
      <c r="A16" s="25" t="s">
        <v>2</v>
      </c>
      <c r="B16" s="25"/>
      <c r="C16" s="25"/>
      <c r="D16" s="26">
        <f>D13-D15</f>
        <v>450</v>
      </c>
      <c r="E16" s="26">
        <f aca="true" t="shared" si="4" ref="E16:P16">E13-E15</f>
        <v>3300</v>
      </c>
      <c r="F16" s="26">
        <f t="shared" si="4"/>
        <v>12500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44">
        <f t="shared" si="4"/>
        <v>16250</v>
      </c>
      <c r="Q16" s="22"/>
    </row>
    <row r="17" spans="1:17" s="41" customFormat="1" ht="10.5">
      <c r="A17" s="37" t="s">
        <v>84</v>
      </c>
      <c r="B17" s="37"/>
      <c r="C17" s="37"/>
      <c r="D17" s="38">
        <f aca="true" t="shared" si="5" ref="D17:P17">IF(D8&gt;0,D16/D8,"n.a.")</f>
        <v>1</v>
      </c>
      <c r="E17" s="38">
        <f t="shared" si="5"/>
        <v>1</v>
      </c>
      <c r="F17" s="38">
        <f t="shared" si="5"/>
        <v>1</v>
      </c>
      <c r="G17" s="38" t="str">
        <f t="shared" si="5"/>
        <v>n.a.</v>
      </c>
      <c r="H17" s="38" t="str">
        <f t="shared" si="5"/>
        <v>n.a.</v>
      </c>
      <c r="I17" s="38" t="str">
        <f t="shared" si="5"/>
        <v>n.a.</v>
      </c>
      <c r="J17" s="38" t="str">
        <f t="shared" si="5"/>
        <v>n.a.</v>
      </c>
      <c r="K17" s="38" t="str">
        <f t="shared" si="5"/>
        <v>n.a.</v>
      </c>
      <c r="L17" s="38" t="str">
        <f t="shared" si="5"/>
        <v>n.a.</v>
      </c>
      <c r="M17" s="38" t="str">
        <f t="shared" si="5"/>
        <v>n.a.</v>
      </c>
      <c r="N17" s="38" t="str">
        <f t="shared" si="5"/>
        <v>n.a.</v>
      </c>
      <c r="O17" s="38" t="str">
        <f t="shared" si="5"/>
        <v>n.a.</v>
      </c>
      <c r="P17" s="39">
        <f t="shared" si="5"/>
        <v>1</v>
      </c>
      <c r="Q17" s="40"/>
    </row>
    <row r="18" spans="1:17" ht="12.75">
      <c r="A18" s="42" t="s">
        <v>6</v>
      </c>
      <c r="B18" s="45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30">
        <f>SUM(D18:O18)</f>
        <v>0</v>
      </c>
      <c r="Q18" s="22"/>
    </row>
    <row r="19" spans="1:17" ht="12.75">
      <c r="A19" s="42" t="s">
        <v>7</v>
      </c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30">
        <f>SUM(D19:O19)</f>
        <v>0</v>
      </c>
      <c r="Q19" s="22"/>
    </row>
    <row r="20" spans="1:17" ht="12.75">
      <c r="A20" s="25" t="s">
        <v>4</v>
      </c>
      <c r="B20" s="25"/>
      <c r="C20" s="25"/>
      <c r="D20" s="26">
        <f>D16+D18-D19</f>
        <v>450</v>
      </c>
      <c r="E20" s="26">
        <f aca="true" t="shared" si="6" ref="E20:P20">E16+E18-E19</f>
        <v>3300</v>
      </c>
      <c r="F20" s="26">
        <f t="shared" si="6"/>
        <v>12500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f t="shared" si="6"/>
        <v>0</v>
      </c>
      <c r="P20" s="44">
        <f t="shared" si="6"/>
        <v>16250</v>
      </c>
      <c r="Q20" s="22"/>
    </row>
    <row r="21" spans="1:17" ht="12.75">
      <c r="A21" s="42" t="s">
        <v>3</v>
      </c>
      <c r="B21" s="43">
        <v>0.3</v>
      </c>
      <c r="C21" s="42"/>
      <c r="D21" s="11">
        <f>IF(D20&gt;0,D20*$B$21,0)</f>
        <v>135</v>
      </c>
      <c r="E21" s="11">
        <f aca="true" t="shared" si="7" ref="E21:O21">IF(E20&gt;0,E20*$B$21,0)</f>
        <v>990</v>
      </c>
      <c r="F21" s="11">
        <f t="shared" si="7"/>
        <v>3750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>
        <f t="shared" si="7"/>
        <v>0</v>
      </c>
      <c r="O21" s="11">
        <f t="shared" si="7"/>
        <v>0</v>
      </c>
      <c r="P21" s="30">
        <f>SUM(D21:O21)</f>
        <v>4875</v>
      </c>
      <c r="Q21" s="22"/>
    </row>
    <row r="22" spans="1:17" ht="13.5" thickBot="1">
      <c r="A22" s="47" t="s">
        <v>5</v>
      </c>
      <c r="B22" s="47"/>
      <c r="C22" s="47"/>
      <c r="D22" s="48">
        <f>D20-D21</f>
        <v>315</v>
      </c>
      <c r="E22" s="48">
        <f aca="true" t="shared" si="8" ref="E22:P22">E20-E21</f>
        <v>2310</v>
      </c>
      <c r="F22" s="48">
        <f t="shared" si="8"/>
        <v>8750</v>
      </c>
      <c r="G22" s="48">
        <f t="shared" si="8"/>
        <v>0</v>
      </c>
      <c r="H22" s="48">
        <f t="shared" si="8"/>
        <v>0</v>
      </c>
      <c r="I22" s="48">
        <f t="shared" si="8"/>
        <v>0</v>
      </c>
      <c r="J22" s="48">
        <f t="shared" si="8"/>
        <v>0</v>
      </c>
      <c r="K22" s="48">
        <f t="shared" si="8"/>
        <v>0</v>
      </c>
      <c r="L22" s="48">
        <f t="shared" si="8"/>
        <v>0</v>
      </c>
      <c r="M22" s="48">
        <f t="shared" si="8"/>
        <v>0</v>
      </c>
      <c r="N22" s="48">
        <f t="shared" si="8"/>
        <v>0</v>
      </c>
      <c r="O22" s="48">
        <f t="shared" si="8"/>
        <v>0</v>
      </c>
      <c r="P22" s="49">
        <f t="shared" si="8"/>
        <v>11375</v>
      </c>
      <c r="Q22" s="22"/>
    </row>
    <row r="23" spans="1:17" s="41" customFormat="1" ht="11.25" thickTop="1">
      <c r="A23" s="50" t="s">
        <v>85</v>
      </c>
      <c r="B23" s="50"/>
      <c r="C23" s="50"/>
      <c r="D23" s="38">
        <f aca="true" t="shared" si="9" ref="D23:P23">IF(D8&gt;0,D22/D8,"n.a.")</f>
        <v>0.7</v>
      </c>
      <c r="E23" s="38">
        <f t="shared" si="9"/>
        <v>0.7</v>
      </c>
      <c r="F23" s="38">
        <f t="shared" si="9"/>
        <v>0.7</v>
      </c>
      <c r="G23" s="38" t="str">
        <f t="shared" si="9"/>
        <v>n.a.</v>
      </c>
      <c r="H23" s="38" t="str">
        <f t="shared" si="9"/>
        <v>n.a.</v>
      </c>
      <c r="I23" s="38" t="str">
        <f t="shared" si="9"/>
        <v>n.a.</v>
      </c>
      <c r="J23" s="38" t="str">
        <f t="shared" si="9"/>
        <v>n.a.</v>
      </c>
      <c r="K23" s="38" t="str">
        <f t="shared" si="9"/>
        <v>n.a.</v>
      </c>
      <c r="L23" s="38" t="str">
        <f t="shared" si="9"/>
        <v>n.a.</v>
      </c>
      <c r="M23" s="38" t="str">
        <f t="shared" si="9"/>
        <v>n.a.</v>
      </c>
      <c r="N23" s="38" t="str">
        <f t="shared" si="9"/>
        <v>n.a.</v>
      </c>
      <c r="O23" s="38" t="str">
        <f t="shared" si="9"/>
        <v>n.a.</v>
      </c>
      <c r="P23" s="51">
        <f t="shared" si="9"/>
        <v>0.7</v>
      </c>
      <c r="Q23" s="40"/>
    </row>
    <row r="24" spans="1:17" ht="13.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6" ht="18">
      <c r="A25" s="4" t="s">
        <v>120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 t="s">
        <v>101</v>
      </c>
    </row>
    <row r="26" spans="1:16" ht="12.75">
      <c r="A26" s="6" t="s">
        <v>122</v>
      </c>
      <c r="B26" s="6"/>
      <c r="C26" s="23"/>
      <c r="D26" s="73" t="s">
        <v>103</v>
      </c>
      <c r="E26" s="73" t="s">
        <v>104</v>
      </c>
      <c r="F26" s="73" t="s">
        <v>105</v>
      </c>
      <c r="G26" s="73" t="s">
        <v>106</v>
      </c>
      <c r="H26" s="73" t="s">
        <v>107</v>
      </c>
      <c r="I26" s="73" t="s">
        <v>108</v>
      </c>
      <c r="J26" s="73" t="s">
        <v>109</v>
      </c>
      <c r="K26" s="73" t="s">
        <v>110</v>
      </c>
      <c r="L26" s="73" t="s">
        <v>111</v>
      </c>
      <c r="M26" s="73" t="s">
        <v>112</v>
      </c>
      <c r="N26" s="73" t="s">
        <v>113</v>
      </c>
      <c r="O26" s="73" t="s">
        <v>114</v>
      </c>
      <c r="P26" s="7"/>
    </row>
    <row r="27" spans="1:16" ht="13.5" thickBot="1">
      <c r="A27" s="8"/>
      <c r="B27" s="8"/>
      <c r="C27" s="72" t="s">
        <v>102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12.75">
      <c r="A28" s="31" t="s">
        <v>8</v>
      </c>
      <c r="B28" s="31"/>
      <c r="C28" s="31"/>
      <c r="D28" s="52"/>
      <c r="P28" s="53"/>
    </row>
    <row r="29" spans="1:17" ht="12.75">
      <c r="A29" s="54" t="s">
        <v>9</v>
      </c>
      <c r="B29" s="54"/>
      <c r="C29" s="55"/>
      <c r="D29" s="11">
        <f>D61</f>
        <v>315</v>
      </c>
      <c r="E29" s="11">
        <f aca="true" t="shared" si="10" ref="E29:O29">E61</f>
        <v>2625</v>
      </c>
      <c r="F29" s="11">
        <f t="shared" si="10"/>
        <v>11375</v>
      </c>
      <c r="G29" s="11">
        <f t="shared" si="10"/>
        <v>11375</v>
      </c>
      <c r="H29" s="11">
        <f t="shared" si="10"/>
        <v>11375</v>
      </c>
      <c r="I29" s="11">
        <f t="shared" si="10"/>
        <v>11375</v>
      </c>
      <c r="J29" s="11">
        <f t="shared" si="10"/>
        <v>11375</v>
      </c>
      <c r="K29" s="11">
        <f t="shared" si="10"/>
        <v>11375</v>
      </c>
      <c r="L29" s="11">
        <f t="shared" si="10"/>
        <v>11375</v>
      </c>
      <c r="M29" s="11">
        <f t="shared" si="10"/>
        <v>11375</v>
      </c>
      <c r="N29" s="11">
        <f t="shared" si="10"/>
        <v>11375</v>
      </c>
      <c r="O29" s="11">
        <f t="shared" si="10"/>
        <v>11375</v>
      </c>
      <c r="P29" s="30">
        <f aca="true" t="shared" si="11" ref="P29:P45">O29</f>
        <v>11375</v>
      </c>
      <c r="Q29" s="56" t="s">
        <v>93</v>
      </c>
    </row>
    <row r="30" spans="1:16" ht="12.75">
      <c r="A30" s="54" t="s">
        <v>82</v>
      </c>
      <c r="B30" s="54"/>
      <c r="C30" s="55"/>
      <c r="D30" s="11">
        <f>C30+'Cost Projections'!B55</f>
        <v>0</v>
      </c>
      <c r="E30" s="11">
        <f>D30+'Cost Projections'!C55</f>
        <v>0</v>
      </c>
      <c r="F30" s="11">
        <f>E30+'Cost Projections'!D55</f>
        <v>0</v>
      </c>
      <c r="G30" s="11">
        <f>F30+'Cost Projections'!E55</f>
        <v>0</v>
      </c>
      <c r="H30" s="11">
        <f>G30+'Cost Projections'!F55</f>
        <v>0</v>
      </c>
      <c r="I30" s="11">
        <f>H30+'Cost Projections'!G55</f>
        <v>0</v>
      </c>
      <c r="J30" s="11">
        <f>I30+'Cost Projections'!H55</f>
        <v>0</v>
      </c>
      <c r="K30" s="11">
        <f>J30+'Cost Projections'!I55</f>
        <v>0</v>
      </c>
      <c r="L30" s="11">
        <f>K30+'Cost Projections'!J55</f>
        <v>0</v>
      </c>
      <c r="M30" s="11">
        <f>L30+'Cost Projections'!K55</f>
        <v>0</v>
      </c>
      <c r="N30" s="11">
        <f>M30+'Cost Projections'!L55</f>
        <v>0</v>
      </c>
      <c r="O30" s="11">
        <f>N30+'Cost Projections'!M55</f>
        <v>0</v>
      </c>
      <c r="P30" s="30">
        <f t="shared" si="11"/>
        <v>0</v>
      </c>
    </row>
    <row r="31" spans="1:16" ht="12.75">
      <c r="A31" s="54" t="s">
        <v>83</v>
      </c>
      <c r="B31" s="54"/>
      <c r="C31" s="55"/>
      <c r="D31" s="11">
        <f>C31+D15</f>
        <v>0</v>
      </c>
      <c r="E31" s="11">
        <f aca="true" t="shared" si="12" ref="E31:O31">D31+E15</f>
        <v>0</v>
      </c>
      <c r="F31" s="11">
        <f t="shared" si="12"/>
        <v>0</v>
      </c>
      <c r="G31" s="11">
        <f t="shared" si="12"/>
        <v>0</v>
      </c>
      <c r="H31" s="11">
        <f t="shared" si="12"/>
        <v>0</v>
      </c>
      <c r="I31" s="11">
        <f t="shared" si="12"/>
        <v>0</v>
      </c>
      <c r="J31" s="11">
        <f t="shared" si="12"/>
        <v>0</v>
      </c>
      <c r="K31" s="11">
        <f t="shared" si="12"/>
        <v>0</v>
      </c>
      <c r="L31" s="11">
        <f t="shared" si="12"/>
        <v>0</v>
      </c>
      <c r="M31" s="11">
        <f t="shared" si="12"/>
        <v>0</v>
      </c>
      <c r="N31" s="11">
        <f t="shared" si="12"/>
        <v>0</v>
      </c>
      <c r="O31" s="11">
        <f t="shared" si="12"/>
        <v>0</v>
      </c>
      <c r="P31" s="30">
        <f t="shared" si="11"/>
        <v>0</v>
      </c>
    </row>
    <row r="32" spans="1:16" ht="12.75">
      <c r="A32" s="54" t="s">
        <v>18</v>
      </c>
      <c r="B32" s="54"/>
      <c r="C32" s="5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30">
        <f t="shared" si="11"/>
        <v>0</v>
      </c>
    </row>
    <row r="33" spans="1:16" ht="13.5" thickBot="1">
      <c r="A33" s="57" t="s">
        <v>10</v>
      </c>
      <c r="B33" s="57"/>
      <c r="C33" s="58">
        <f>SUM(C29:C32)</f>
        <v>0</v>
      </c>
      <c r="D33" s="58">
        <f>D29+D30-D31</f>
        <v>315</v>
      </c>
      <c r="E33" s="58">
        <f aca="true" t="shared" si="13" ref="E33:O33">E29+E30-E31</f>
        <v>2625</v>
      </c>
      <c r="F33" s="58">
        <f t="shared" si="13"/>
        <v>11375</v>
      </c>
      <c r="G33" s="58">
        <f t="shared" si="13"/>
        <v>11375</v>
      </c>
      <c r="H33" s="58">
        <f t="shared" si="13"/>
        <v>11375</v>
      </c>
      <c r="I33" s="58">
        <f t="shared" si="13"/>
        <v>11375</v>
      </c>
      <c r="J33" s="58">
        <f t="shared" si="13"/>
        <v>11375</v>
      </c>
      <c r="K33" s="58">
        <f t="shared" si="13"/>
        <v>11375</v>
      </c>
      <c r="L33" s="58">
        <f t="shared" si="13"/>
        <v>11375</v>
      </c>
      <c r="M33" s="58">
        <f t="shared" si="13"/>
        <v>11375</v>
      </c>
      <c r="N33" s="58">
        <f t="shared" si="13"/>
        <v>11375</v>
      </c>
      <c r="O33" s="58">
        <f t="shared" si="13"/>
        <v>11375</v>
      </c>
      <c r="P33" s="59">
        <f t="shared" si="11"/>
        <v>11375</v>
      </c>
    </row>
    <row r="34" spans="1:16" ht="13.5" thickTop="1">
      <c r="A34" s="60"/>
      <c r="B34" s="60"/>
      <c r="C34" s="60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1"/>
    </row>
    <row r="35" spans="1:16" ht="12.75">
      <c r="A35" s="31" t="s">
        <v>11</v>
      </c>
      <c r="B35" s="31"/>
      <c r="C35" s="3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1"/>
    </row>
    <row r="36" spans="1:16" ht="12.75">
      <c r="A36" s="54" t="s">
        <v>21</v>
      </c>
      <c r="B36" s="54"/>
      <c r="C36" s="5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30">
        <f t="shared" si="11"/>
        <v>0</v>
      </c>
    </row>
    <row r="37" spans="1:16" ht="12.75">
      <c r="A37" s="62" t="s">
        <v>20</v>
      </c>
      <c r="B37" s="54"/>
      <c r="C37" s="5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30">
        <f t="shared" si="11"/>
        <v>0</v>
      </c>
    </row>
    <row r="38" spans="1:16" ht="12.75">
      <c r="A38" s="62" t="s">
        <v>22</v>
      </c>
      <c r="B38" s="54"/>
      <c r="C38" s="5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30">
        <f t="shared" si="11"/>
        <v>0</v>
      </c>
    </row>
    <row r="39" spans="1:16" ht="12.75">
      <c r="A39" s="34" t="s">
        <v>12</v>
      </c>
      <c r="B39" s="34"/>
      <c r="C39" s="35">
        <f>SUM(C36:C38)</f>
        <v>0</v>
      </c>
      <c r="D39" s="35">
        <f aca="true" t="shared" si="14" ref="D39:O39">SUM(D36:D38)</f>
        <v>0</v>
      </c>
      <c r="E39" s="35">
        <f t="shared" si="14"/>
        <v>0</v>
      </c>
      <c r="F39" s="35">
        <f t="shared" si="14"/>
        <v>0</v>
      </c>
      <c r="G39" s="35">
        <f t="shared" si="14"/>
        <v>0</v>
      </c>
      <c r="H39" s="35">
        <f t="shared" si="14"/>
        <v>0</v>
      </c>
      <c r="I39" s="35">
        <f t="shared" si="14"/>
        <v>0</v>
      </c>
      <c r="J39" s="35">
        <f t="shared" si="14"/>
        <v>0</v>
      </c>
      <c r="K39" s="35">
        <f t="shared" si="14"/>
        <v>0</v>
      </c>
      <c r="L39" s="35">
        <f t="shared" si="14"/>
        <v>0</v>
      </c>
      <c r="M39" s="35">
        <f t="shared" si="14"/>
        <v>0</v>
      </c>
      <c r="N39" s="35">
        <f t="shared" si="14"/>
        <v>0</v>
      </c>
      <c r="O39" s="35">
        <f t="shared" si="14"/>
        <v>0</v>
      </c>
      <c r="P39" s="36">
        <f t="shared" si="11"/>
        <v>0</v>
      </c>
    </row>
    <row r="40" spans="1:16" ht="12.75">
      <c r="A40" s="63" t="s">
        <v>13</v>
      </c>
      <c r="B40" s="63"/>
      <c r="C40" s="64" t="str">
        <f>IF(C45&gt;0,C39/C45,"n.a.")</f>
        <v>n.a.</v>
      </c>
      <c r="D40" s="64">
        <f>IF(D45&gt;0,D39/D45,"n.a.")</f>
        <v>0</v>
      </c>
      <c r="E40" s="64">
        <f aca="true" t="shared" si="15" ref="E40:O40">IF(E45&gt;0,E39/E45,"n.a.")</f>
        <v>0</v>
      </c>
      <c r="F40" s="64">
        <f t="shared" si="15"/>
        <v>0</v>
      </c>
      <c r="G40" s="64">
        <f t="shared" si="15"/>
        <v>0</v>
      </c>
      <c r="H40" s="64">
        <f t="shared" si="15"/>
        <v>0</v>
      </c>
      <c r="I40" s="64">
        <f t="shared" si="15"/>
        <v>0</v>
      </c>
      <c r="J40" s="64">
        <f t="shared" si="15"/>
        <v>0</v>
      </c>
      <c r="K40" s="64">
        <f t="shared" si="15"/>
        <v>0</v>
      </c>
      <c r="L40" s="64">
        <f t="shared" si="15"/>
        <v>0</v>
      </c>
      <c r="M40" s="64">
        <f t="shared" si="15"/>
        <v>0</v>
      </c>
      <c r="N40" s="64">
        <f t="shared" si="15"/>
        <v>0</v>
      </c>
      <c r="O40" s="64">
        <f t="shared" si="15"/>
        <v>0</v>
      </c>
      <c r="P40" s="65">
        <f t="shared" si="11"/>
        <v>0</v>
      </c>
    </row>
    <row r="41" spans="1:16" ht="12.75">
      <c r="A41" s="54" t="s">
        <v>14</v>
      </c>
      <c r="B41" s="54"/>
      <c r="C41" s="5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30">
        <f t="shared" si="11"/>
        <v>0</v>
      </c>
    </row>
    <row r="42" spans="1:16" ht="12.75">
      <c r="A42" s="54" t="s">
        <v>15</v>
      </c>
      <c r="B42" s="54"/>
      <c r="C42" s="5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0">
        <f t="shared" si="11"/>
        <v>0</v>
      </c>
    </row>
    <row r="43" spans="1:16" ht="12.75">
      <c r="A43" s="54" t="s">
        <v>86</v>
      </c>
      <c r="B43" s="54"/>
      <c r="C43" s="55"/>
      <c r="D43" s="11">
        <f>C43+D22</f>
        <v>315</v>
      </c>
      <c r="E43" s="11">
        <f aca="true" t="shared" si="16" ref="E43:O43">D43+E22</f>
        <v>2625</v>
      </c>
      <c r="F43" s="11">
        <f t="shared" si="16"/>
        <v>11375</v>
      </c>
      <c r="G43" s="11">
        <f t="shared" si="16"/>
        <v>11375</v>
      </c>
      <c r="H43" s="11">
        <f t="shared" si="16"/>
        <v>11375</v>
      </c>
      <c r="I43" s="11">
        <f t="shared" si="16"/>
        <v>11375</v>
      </c>
      <c r="J43" s="11">
        <f t="shared" si="16"/>
        <v>11375</v>
      </c>
      <c r="K43" s="11">
        <f t="shared" si="16"/>
        <v>11375</v>
      </c>
      <c r="L43" s="11">
        <f t="shared" si="16"/>
        <v>11375</v>
      </c>
      <c r="M43" s="11">
        <f t="shared" si="16"/>
        <v>11375</v>
      </c>
      <c r="N43" s="11">
        <f t="shared" si="16"/>
        <v>11375</v>
      </c>
      <c r="O43" s="11">
        <f t="shared" si="16"/>
        <v>11375</v>
      </c>
      <c r="P43" s="30">
        <f t="shared" si="11"/>
        <v>11375</v>
      </c>
    </row>
    <row r="44" spans="1:16" ht="12.75">
      <c r="A44" s="34" t="s">
        <v>16</v>
      </c>
      <c r="B44" s="34"/>
      <c r="C44" s="35">
        <f>SUM(C41:C43)</f>
        <v>0</v>
      </c>
      <c r="D44" s="35">
        <f>SUM(D41:D43)</f>
        <v>315</v>
      </c>
      <c r="E44" s="35">
        <f aca="true" t="shared" si="17" ref="E44:O44">SUM(E41:E43)</f>
        <v>2625</v>
      </c>
      <c r="F44" s="35">
        <f t="shared" si="17"/>
        <v>11375</v>
      </c>
      <c r="G44" s="35">
        <f t="shared" si="17"/>
        <v>11375</v>
      </c>
      <c r="H44" s="35">
        <f t="shared" si="17"/>
        <v>11375</v>
      </c>
      <c r="I44" s="35">
        <f t="shared" si="17"/>
        <v>11375</v>
      </c>
      <c r="J44" s="35">
        <f t="shared" si="17"/>
        <v>11375</v>
      </c>
      <c r="K44" s="35">
        <f t="shared" si="17"/>
        <v>11375</v>
      </c>
      <c r="L44" s="35">
        <f t="shared" si="17"/>
        <v>11375</v>
      </c>
      <c r="M44" s="35">
        <f t="shared" si="17"/>
        <v>11375</v>
      </c>
      <c r="N44" s="35">
        <f t="shared" si="17"/>
        <v>11375</v>
      </c>
      <c r="O44" s="35">
        <f t="shared" si="17"/>
        <v>11375</v>
      </c>
      <c r="P44" s="36">
        <f t="shared" si="11"/>
        <v>11375</v>
      </c>
    </row>
    <row r="45" spans="1:16" ht="13.5" thickBot="1">
      <c r="A45" s="66" t="s">
        <v>17</v>
      </c>
      <c r="B45" s="66"/>
      <c r="C45" s="58">
        <f>C39+C44</f>
        <v>0</v>
      </c>
      <c r="D45" s="58">
        <f>D39+D44</f>
        <v>315</v>
      </c>
      <c r="E45" s="58">
        <f aca="true" t="shared" si="18" ref="E45:O45">E39+E44</f>
        <v>2625</v>
      </c>
      <c r="F45" s="58">
        <f t="shared" si="18"/>
        <v>11375</v>
      </c>
      <c r="G45" s="58">
        <f t="shared" si="18"/>
        <v>11375</v>
      </c>
      <c r="H45" s="58">
        <f t="shared" si="18"/>
        <v>11375</v>
      </c>
      <c r="I45" s="58">
        <f t="shared" si="18"/>
        <v>11375</v>
      </c>
      <c r="J45" s="58">
        <f t="shared" si="18"/>
        <v>11375</v>
      </c>
      <c r="K45" s="58">
        <f t="shared" si="18"/>
        <v>11375</v>
      </c>
      <c r="L45" s="58">
        <f t="shared" si="18"/>
        <v>11375</v>
      </c>
      <c r="M45" s="58">
        <f t="shared" si="18"/>
        <v>11375</v>
      </c>
      <c r="N45" s="58">
        <f t="shared" si="18"/>
        <v>11375</v>
      </c>
      <c r="O45" s="58">
        <f t="shared" si="18"/>
        <v>11375</v>
      </c>
      <c r="P45" s="59">
        <f t="shared" si="11"/>
        <v>11375</v>
      </c>
    </row>
    <row r="46" spans="1:4" ht="13.5" thickTop="1">
      <c r="A46" s="67"/>
      <c r="B46" s="67"/>
      <c r="C46" s="67"/>
      <c r="D46" s="67"/>
    </row>
    <row r="47" spans="1:16" ht="12.75">
      <c r="A47" s="68" t="s">
        <v>95</v>
      </c>
      <c r="B47" s="68"/>
      <c r="C47" s="69">
        <f aca="true" t="shared" si="19" ref="C47:P47">C33-C45</f>
        <v>0</v>
      </c>
      <c r="D47" s="69">
        <f t="shared" si="19"/>
        <v>0</v>
      </c>
      <c r="E47" s="69">
        <f t="shared" si="19"/>
        <v>0</v>
      </c>
      <c r="F47" s="69">
        <f t="shared" si="19"/>
        <v>0</v>
      </c>
      <c r="G47" s="69">
        <f t="shared" si="19"/>
        <v>0</v>
      </c>
      <c r="H47" s="69">
        <f t="shared" si="19"/>
        <v>0</v>
      </c>
      <c r="I47" s="69">
        <f t="shared" si="19"/>
        <v>0</v>
      </c>
      <c r="J47" s="69">
        <f t="shared" si="19"/>
        <v>0</v>
      </c>
      <c r="K47" s="69">
        <f t="shared" si="19"/>
        <v>0</v>
      </c>
      <c r="L47" s="69">
        <f t="shared" si="19"/>
        <v>0</v>
      </c>
      <c r="M47" s="69">
        <f t="shared" si="19"/>
        <v>0</v>
      </c>
      <c r="N47" s="69">
        <f t="shared" si="19"/>
        <v>0</v>
      </c>
      <c r="O47" s="69">
        <f t="shared" si="19"/>
        <v>0</v>
      </c>
      <c r="P47" s="69">
        <f t="shared" si="19"/>
        <v>0</v>
      </c>
    </row>
    <row r="48" ht="12.75"/>
    <row r="49" ht="13.5" thickBot="1"/>
    <row r="50" spans="1:16" ht="18">
      <c r="A50" s="4" t="s">
        <v>120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 t="s">
        <v>101</v>
      </c>
    </row>
    <row r="51" spans="1:16" ht="12.75">
      <c r="A51" s="6" t="s">
        <v>124</v>
      </c>
      <c r="B51" s="6"/>
      <c r="C51" s="23"/>
      <c r="D51" s="73" t="s">
        <v>103</v>
      </c>
      <c r="E51" s="73" t="s">
        <v>104</v>
      </c>
      <c r="F51" s="73" t="s">
        <v>105</v>
      </c>
      <c r="G51" s="73" t="s">
        <v>106</v>
      </c>
      <c r="H51" s="73" t="s">
        <v>107</v>
      </c>
      <c r="I51" s="73" t="s">
        <v>108</v>
      </c>
      <c r="J51" s="73" t="s">
        <v>109</v>
      </c>
      <c r="K51" s="73" t="s">
        <v>110</v>
      </c>
      <c r="L51" s="73" t="s">
        <v>111</v>
      </c>
      <c r="M51" s="73" t="s">
        <v>112</v>
      </c>
      <c r="N51" s="73" t="s">
        <v>113</v>
      </c>
      <c r="O51" s="73" t="s">
        <v>114</v>
      </c>
      <c r="P51" s="7"/>
    </row>
    <row r="52" spans="1:16" ht="13.5" thickBot="1">
      <c r="A52" s="8"/>
      <c r="B52" s="8"/>
      <c r="C52" s="72" t="s">
        <v>102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1:16" ht="12.75">
      <c r="A53" s="70" t="s">
        <v>87</v>
      </c>
      <c r="B53" s="54"/>
      <c r="C53" s="11"/>
      <c r="D53" s="11">
        <f>C61</f>
        <v>0</v>
      </c>
      <c r="E53" s="11">
        <f>D61</f>
        <v>315</v>
      </c>
      <c r="F53" s="11">
        <f aca="true" t="shared" si="20" ref="F53:O53">E61</f>
        <v>2625</v>
      </c>
      <c r="G53" s="11">
        <f t="shared" si="20"/>
        <v>11375</v>
      </c>
      <c r="H53" s="11">
        <f t="shared" si="20"/>
        <v>11375</v>
      </c>
      <c r="I53" s="11">
        <f t="shared" si="20"/>
        <v>11375</v>
      </c>
      <c r="J53" s="11">
        <f t="shared" si="20"/>
        <v>11375</v>
      </c>
      <c r="K53" s="11">
        <f t="shared" si="20"/>
        <v>11375</v>
      </c>
      <c r="L53" s="11">
        <f t="shared" si="20"/>
        <v>11375</v>
      </c>
      <c r="M53" s="11">
        <f t="shared" si="20"/>
        <v>11375</v>
      </c>
      <c r="N53" s="11">
        <f t="shared" si="20"/>
        <v>11375</v>
      </c>
      <c r="O53" s="11">
        <f t="shared" si="20"/>
        <v>11375</v>
      </c>
      <c r="P53" s="30">
        <f>D53</f>
        <v>0</v>
      </c>
    </row>
    <row r="54" spans="1:16" ht="12.75">
      <c r="A54" s="42" t="s">
        <v>90</v>
      </c>
      <c r="B54" s="54"/>
      <c r="C54" s="11"/>
      <c r="D54" s="11">
        <f>D22</f>
        <v>315</v>
      </c>
      <c r="E54" s="11">
        <f>E22</f>
        <v>2310</v>
      </c>
      <c r="F54" s="11">
        <f aca="true" t="shared" si="21" ref="F54:O54">F22</f>
        <v>8750</v>
      </c>
      <c r="G54" s="11">
        <f t="shared" si="21"/>
        <v>0</v>
      </c>
      <c r="H54" s="11">
        <f t="shared" si="21"/>
        <v>0</v>
      </c>
      <c r="I54" s="11">
        <f t="shared" si="21"/>
        <v>0</v>
      </c>
      <c r="J54" s="11">
        <f t="shared" si="21"/>
        <v>0</v>
      </c>
      <c r="K54" s="11">
        <f t="shared" si="21"/>
        <v>0</v>
      </c>
      <c r="L54" s="11">
        <f t="shared" si="21"/>
        <v>0</v>
      </c>
      <c r="M54" s="11">
        <f t="shared" si="21"/>
        <v>0</v>
      </c>
      <c r="N54" s="11">
        <f t="shared" si="21"/>
        <v>0</v>
      </c>
      <c r="O54" s="11">
        <f t="shared" si="21"/>
        <v>0</v>
      </c>
      <c r="P54" s="30"/>
    </row>
    <row r="55" spans="1:16" ht="12.75">
      <c r="A55" s="10" t="s">
        <v>91</v>
      </c>
      <c r="C55" s="11"/>
      <c r="D55" s="11">
        <f>-'Cost Projections'!B55</f>
        <v>0</v>
      </c>
      <c r="E55" s="11">
        <f>-'Cost Projections'!C55</f>
        <v>0</v>
      </c>
      <c r="F55" s="11">
        <f>-'Cost Projections'!D55</f>
        <v>0</v>
      </c>
      <c r="G55" s="11">
        <f>-'Cost Projections'!E55</f>
        <v>0</v>
      </c>
      <c r="H55" s="11">
        <f>-'Cost Projections'!F55</f>
        <v>0</v>
      </c>
      <c r="I55" s="11">
        <f>-'Cost Projections'!G55</f>
        <v>0</v>
      </c>
      <c r="J55" s="11">
        <f>-'Cost Projections'!H55</f>
        <v>0</v>
      </c>
      <c r="K55" s="11">
        <f>-'Cost Projections'!I55</f>
        <v>0</v>
      </c>
      <c r="L55" s="11">
        <f>-'Cost Projections'!J55</f>
        <v>0</v>
      </c>
      <c r="M55" s="11">
        <f>-'Cost Projections'!K55</f>
        <v>0</v>
      </c>
      <c r="N55" s="11">
        <f>-'Cost Projections'!L55</f>
        <v>0</v>
      </c>
      <c r="O55" s="11">
        <f>-'Cost Projections'!M55</f>
        <v>0</v>
      </c>
      <c r="P55" s="30"/>
    </row>
    <row r="56" spans="1:16" ht="12.75">
      <c r="A56" s="10" t="s">
        <v>24</v>
      </c>
      <c r="C56" s="11"/>
      <c r="D56" s="11">
        <f>D15</f>
        <v>0</v>
      </c>
      <c r="E56" s="11">
        <f>E15</f>
        <v>0</v>
      </c>
      <c r="F56" s="11">
        <f aca="true" t="shared" si="22" ref="F56:O56">F15</f>
        <v>0</v>
      </c>
      <c r="G56" s="11">
        <f t="shared" si="22"/>
        <v>0</v>
      </c>
      <c r="H56" s="11">
        <f t="shared" si="22"/>
        <v>0</v>
      </c>
      <c r="I56" s="11">
        <f t="shared" si="22"/>
        <v>0</v>
      </c>
      <c r="J56" s="11">
        <f t="shared" si="22"/>
        <v>0</v>
      </c>
      <c r="K56" s="11">
        <f t="shared" si="22"/>
        <v>0</v>
      </c>
      <c r="L56" s="11">
        <f t="shared" si="22"/>
        <v>0</v>
      </c>
      <c r="M56" s="11">
        <f t="shared" si="22"/>
        <v>0</v>
      </c>
      <c r="N56" s="11">
        <f t="shared" si="22"/>
        <v>0</v>
      </c>
      <c r="O56" s="11">
        <f t="shared" si="22"/>
        <v>0</v>
      </c>
      <c r="P56" s="30"/>
    </row>
    <row r="57" spans="1:16" ht="12.75">
      <c r="A57" s="10" t="s">
        <v>25</v>
      </c>
      <c r="C57" s="11"/>
      <c r="D57" s="11">
        <f>D38-C38</f>
        <v>0</v>
      </c>
      <c r="E57" s="11">
        <f aca="true" t="shared" si="23" ref="E57:O57">E38-D38</f>
        <v>0</v>
      </c>
      <c r="F57" s="11">
        <f t="shared" si="23"/>
        <v>0</v>
      </c>
      <c r="G57" s="11">
        <f t="shared" si="23"/>
        <v>0</v>
      </c>
      <c r="H57" s="11">
        <f t="shared" si="23"/>
        <v>0</v>
      </c>
      <c r="I57" s="11">
        <f t="shared" si="23"/>
        <v>0</v>
      </c>
      <c r="J57" s="11">
        <f t="shared" si="23"/>
        <v>0</v>
      </c>
      <c r="K57" s="11">
        <f t="shared" si="23"/>
        <v>0</v>
      </c>
      <c r="L57" s="11">
        <f t="shared" si="23"/>
        <v>0</v>
      </c>
      <c r="M57" s="11">
        <f t="shared" si="23"/>
        <v>0</v>
      </c>
      <c r="N57" s="11">
        <f t="shared" si="23"/>
        <v>0</v>
      </c>
      <c r="O57" s="11">
        <f t="shared" si="23"/>
        <v>0</v>
      </c>
      <c r="P57" s="30"/>
    </row>
    <row r="58" spans="1:16" ht="12.75">
      <c r="A58" s="10" t="s">
        <v>26</v>
      </c>
      <c r="C58" s="11"/>
      <c r="D58" s="11">
        <f>-(D32-C32)</f>
        <v>0</v>
      </c>
      <c r="E58" s="11">
        <f aca="true" t="shared" si="24" ref="E58:O58">-(E32-D32)</f>
        <v>0</v>
      </c>
      <c r="F58" s="11">
        <f t="shared" si="24"/>
        <v>0</v>
      </c>
      <c r="G58" s="11">
        <f t="shared" si="24"/>
        <v>0</v>
      </c>
      <c r="H58" s="11">
        <f t="shared" si="24"/>
        <v>0</v>
      </c>
      <c r="I58" s="11">
        <f t="shared" si="24"/>
        <v>0</v>
      </c>
      <c r="J58" s="11">
        <f t="shared" si="24"/>
        <v>0</v>
      </c>
      <c r="K58" s="11">
        <f t="shared" si="24"/>
        <v>0</v>
      </c>
      <c r="L58" s="11">
        <f t="shared" si="24"/>
        <v>0</v>
      </c>
      <c r="M58" s="11">
        <f t="shared" si="24"/>
        <v>0</v>
      </c>
      <c r="N58" s="11">
        <f t="shared" si="24"/>
        <v>0</v>
      </c>
      <c r="O58" s="11">
        <f t="shared" si="24"/>
        <v>0</v>
      </c>
      <c r="P58" s="30"/>
    </row>
    <row r="59" spans="1:16" ht="12.75">
      <c r="A59" s="10" t="s">
        <v>92</v>
      </c>
      <c r="C59" s="11"/>
      <c r="D59" s="11">
        <f>(D36+D37)-(C36+C37)</f>
        <v>0</v>
      </c>
      <c r="E59" s="11">
        <f aca="true" t="shared" si="25" ref="E59:O59">(E36+E37)-(D36+D37)</f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11">
        <f t="shared" si="25"/>
        <v>0</v>
      </c>
      <c r="K59" s="11">
        <f t="shared" si="25"/>
        <v>0</v>
      </c>
      <c r="L59" s="11">
        <f t="shared" si="25"/>
        <v>0</v>
      </c>
      <c r="M59" s="11">
        <f t="shared" si="25"/>
        <v>0</v>
      </c>
      <c r="N59" s="11">
        <f t="shared" si="25"/>
        <v>0</v>
      </c>
      <c r="O59" s="11">
        <f t="shared" si="25"/>
        <v>0</v>
      </c>
      <c r="P59" s="30"/>
    </row>
    <row r="60" spans="1:16" ht="12.75">
      <c r="A60" s="10" t="s">
        <v>94</v>
      </c>
      <c r="C60" s="11"/>
      <c r="D60" s="11">
        <f>(D41+D42)-(C41+C42)</f>
        <v>0</v>
      </c>
      <c r="E60" s="11">
        <f aca="true" t="shared" si="26" ref="E60:O60">(E41+E42)-(D41+D42)</f>
        <v>0</v>
      </c>
      <c r="F60" s="11">
        <f t="shared" si="26"/>
        <v>0</v>
      </c>
      <c r="G60" s="11">
        <f t="shared" si="26"/>
        <v>0</v>
      </c>
      <c r="H60" s="11">
        <f t="shared" si="26"/>
        <v>0</v>
      </c>
      <c r="I60" s="11">
        <f t="shared" si="26"/>
        <v>0</v>
      </c>
      <c r="J60" s="11">
        <f t="shared" si="26"/>
        <v>0</v>
      </c>
      <c r="K60" s="11">
        <f t="shared" si="26"/>
        <v>0</v>
      </c>
      <c r="L60" s="11">
        <f t="shared" si="26"/>
        <v>0</v>
      </c>
      <c r="M60" s="11">
        <f t="shared" si="26"/>
        <v>0</v>
      </c>
      <c r="N60" s="11">
        <f t="shared" si="26"/>
        <v>0</v>
      </c>
      <c r="O60" s="11">
        <f t="shared" si="26"/>
        <v>0</v>
      </c>
      <c r="P60" s="30"/>
    </row>
    <row r="61" spans="1:16" ht="12.75">
      <c r="A61" s="2" t="s">
        <v>89</v>
      </c>
      <c r="C61" s="46"/>
      <c r="D61" s="11">
        <f>SUM(D53:D60)</f>
        <v>315</v>
      </c>
      <c r="E61" s="11">
        <f aca="true" t="shared" si="27" ref="E61:O61">SUM(E53:E60)</f>
        <v>2625</v>
      </c>
      <c r="F61" s="11">
        <f t="shared" si="27"/>
        <v>11375</v>
      </c>
      <c r="G61" s="11">
        <f t="shared" si="27"/>
        <v>11375</v>
      </c>
      <c r="H61" s="11">
        <f t="shared" si="27"/>
        <v>11375</v>
      </c>
      <c r="I61" s="11">
        <f t="shared" si="27"/>
        <v>11375</v>
      </c>
      <c r="J61" s="11">
        <f t="shared" si="27"/>
        <v>11375</v>
      </c>
      <c r="K61" s="11">
        <f t="shared" si="27"/>
        <v>11375</v>
      </c>
      <c r="L61" s="11">
        <f t="shared" si="27"/>
        <v>11375</v>
      </c>
      <c r="M61" s="11">
        <f t="shared" si="27"/>
        <v>11375</v>
      </c>
      <c r="N61" s="11">
        <f t="shared" si="27"/>
        <v>11375</v>
      </c>
      <c r="O61" s="11">
        <f t="shared" si="27"/>
        <v>11375</v>
      </c>
      <c r="P61" s="30">
        <f>O61</f>
        <v>11375</v>
      </c>
    </row>
    <row r="62" spans="3:16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3:16" ht="12.7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3:16" ht="12.7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3:16" ht="12.7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3:16" ht="12.7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3:16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3:16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</sheetData>
  <sheetProtection/>
  <printOptions/>
  <pageMargins left="0.75" right="0.75" top="0.78" bottom="1" header="0.5" footer="0.5"/>
  <pageSetup fitToHeight="1" fitToWidth="1" horizontalDpi="600" verticalDpi="600" orientation="landscape" paperSize="9" scale="60" r:id="rId3"/>
  <headerFooter alignWithMargins="0">
    <oddFooter>&amp;L&amp;"Verdana,Regular"&amp;9© Gate2Growth 2007
 the budgeting module&amp;R&amp;"Verdana,Regular"&amp;9&amp;P/&amp;N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G2G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Svetlin Mihnev</dc:creator>
  <cp:keywords/>
  <dc:description/>
  <cp:lastModifiedBy>Asteroide</cp:lastModifiedBy>
  <cp:lastPrinted>2007-03-25T14:27:35Z</cp:lastPrinted>
  <dcterms:created xsi:type="dcterms:W3CDTF">2001-09-06T13:21:56Z</dcterms:created>
  <dcterms:modified xsi:type="dcterms:W3CDTF">2011-06-06T10:12:34Z</dcterms:modified>
  <cp:category/>
  <cp:version/>
  <cp:contentType/>
  <cp:contentStatus/>
</cp:coreProperties>
</file>